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rooster" sheetId="1" r:id="rId1"/>
    <sheet name="adressenlijst" sheetId="2" r:id="rId2"/>
  </sheets>
  <externalReferences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Lianne van der Heide</author>
  </authors>
  <commentList>
    <comment ref="A6" authorId="0">
      <text>
        <r>
          <rPr>
            <b/>
            <sz val="9"/>
            <rFont val="Tahoma"/>
            <family val="2"/>
          </rPr>
          <t>Lianne van der Heide:</t>
        </r>
        <r>
          <rPr>
            <sz val="9"/>
            <rFont val="Tahoma"/>
            <family val="2"/>
          </rPr>
          <t xml:space="preserve">
max 3 keer dit seizoen</t>
        </r>
      </text>
    </comment>
  </commentList>
</comments>
</file>

<file path=xl/sharedStrings.xml><?xml version="1.0" encoding="utf-8"?>
<sst xmlns="http://schemas.openxmlformats.org/spreadsheetml/2006/main" count="88" uniqueCount="75">
  <si>
    <t>namen</t>
  </si>
  <si>
    <t>O=ochtend, 08:15 tot 12:30</t>
  </si>
  <si>
    <t>Geel= middag, 12:30-17:00</t>
  </si>
  <si>
    <t>telefoonnr</t>
  </si>
  <si>
    <t>O</t>
  </si>
  <si>
    <t>M</t>
  </si>
  <si>
    <t>Ontvangstdienst</t>
  </si>
  <si>
    <t>Inge Weening</t>
  </si>
  <si>
    <t>edwinge@quicknet.nl</t>
  </si>
  <si>
    <t>072-5339898</t>
  </si>
  <si>
    <t>inge.weening@gmail.com</t>
  </si>
  <si>
    <t>Kees de Jong</t>
  </si>
  <si>
    <t>cdjong@quicknet.nl</t>
  </si>
  <si>
    <t>072-5322984</t>
  </si>
  <si>
    <t>06-36054733</t>
  </si>
  <si>
    <t>Wendy Blank</t>
  </si>
  <si>
    <t>wendyadrichem@gmail.com</t>
  </si>
  <si>
    <t>Juriaan Piet</t>
  </si>
  <si>
    <t>jurpiet@telfortglasvezel.nl</t>
  </si>
  <si>
    <t>072-5333312</t>
  </si>
  <si>
    <t>06-15507762</t>
  </si>
  <si>
    <t>Jan Willem Dijkstra</t>
  </si>
  <si>
    <t>jwdijkstra@fastmail.fm</t>
  </si>
  <si>
    <t>Roel van Velzen</t>
  </si>
  <si>
    <t>roelinge@quicknet.nl</t>
  </si>
  <si>
    <t>Edward Avis</t>
  </si>
  <si>
    <t>fam.avis@gmail.com</t>
  </si>
  <si>
    <t>072-5338818</t>
  </si>
  <si>
    <t>06-57979565</t>
  </si>
  <si>
    <t>Rob&amp; Martine</t>
  </si>
  <si>
    <t>rm.jongenburger@ziggo.nl</t>
  </si>
  <si>
    <t>Mariska Zijlstra</t>
  </si>
  <si>
    <t>mariskazijlstra@hotmail.com</t>
  </si>
  <si>
    <t>06 1319935</t>
  </si>
  <si>
    <t>Jerry Jonker</t>
  </si>
  <si>
    <t>jjonker999@gmail.com</t>
  </si>
  <si>
    <t>06-13047283</t>
  </si>
  <si>
    <t xml:space="preserve">2012-2013 </t>
  </si>
  <si>
    <t>naam</t>
  </si>
  <si>
    <t>email</t>
  </si>
  <si>
    <t>telefoon</t>
  </si>
  <si>
    <t>mobiel</t>
  </si>
  <si>
    <t>Sandra Mulder</t>
  </si>
  <si>
    <t>sandramarco@live.nl</t>
  </si>
  <si>
    <t>(06) 41 97 75 54</t>
  </si>
  <si>
    <t xml:space="preserve">Paul Duijvestijn </t>
  </si>
  <si>
    <t>b.duijvestijn@kpnplanet.nl</t>
  </si>
  <si>
    <t/>
  </si>
  <si>
    <t xml:space="preserve">Ralf Manni </t>
  </si>
  <si>
    <t>ralfmanni@ziggo.nl</t>
  </si>
  <si>
    <t>06-10299755</t>
  </si>
  <si>
    <t> Liesbeth Weel</t>
  </si>
  <si>
    <t>liesbethweel@gmail.com</t>
  </si>
  <si>
    <t>06-45882511.</t>
  </si>
  <si>
    <t>Patrick Minnesma</t>
  </si>
  <si>
    <t>opmerkingen</t>
  </si>
  <si>
    <t>seizoen</t>
  </si>
  <si>
    <t>taken</t>
  </si>
  <si>
    <t>clublid_id</t>
  </si>
  <si>
    <t>relatiecodes</t>
  </si>
  <si>
    <t>clubleden_ids</t>
  </si>
  <si>
    <t>clubleden</t>
  </si>
  <si>
    <t>Ontvangstdienst zaterdag</t>
  </si>
  <si>
    <t>MFJL042</t>
  </si>
  <si>
    <t>Justin  Weening</t>
  </si>
  <si>
    <t>MHXD00K</t>
  </si>
  <si>
    <t>Jelmer van der Kamp</t>
  </si>
  <si>
    <t>MDYW28I</t>
  </si>
  <si>
    <t>Hidde  Blank</t>
  </si>
  <si>
    <t>MFJL116|NBPG433</t>
  </si>
  <si>
    <t>1497|1165</t>
  </si>
  <si>
    <t>Daan  Piet|Jeroen  Piet</t>
  </si>
  <si>
    <t>MHXF14V</t>
  </si>
  <si>
    <t>Jonas  Dijkstra</t>
  </si>
  <si>
    <t>nancyminnesma@vodafonethuis.nl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</si>
</sst>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d/mmm"/>
    <numFmt numFmtId="173" formatCode="dd/mm/yy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sz val="11"/>
      <color rgb="FF1F497D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Up="1" diagonalDown="1">
      <left style="thin"/>
      <right style="thin"/>
      <top style="thin"/>
      <bottom style="thin"/>
      <diagonal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73" fontId="0" fillId="33" borderId="11" xfId="0" applyNumberFormat="1" applyFont="1" applyFill="1" applyBorder="1" applyAlignment="1">
      <alignment/>
    </xf>
    <xf numFmtId="173" fontId="0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38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43" applyAlignment="1" applyProtection="1">
      <alignment/>
      <protection/>
    </xf>
    <xf numFmtId="0" fontId="3" fillId="41" borderId="0" xfId="43" applyFill="1" applyAlignment="1" applyProtection="1">
      <alignment wrapText="1"/>
      <protection/>
    </xf>
    <xf numFmtId="0" fontId="44" fillId="41" borderId="0" xfId="0" applyFont="1" applyFill="1" applyAlignment="1">
      <alignment horizontal="right" wrapText="1"/>
    </xf>
    <xf numFmtId="173" fontId="0" fillId="42" borderId="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4" fillId="0" borderId="0" xfId="0" applyFont="1" applyAlignment="1">
      <alignment/>
    </xf>
    <xf numFmtId="0" fontId="7" fillId="0" borderId="13" xfId="55" applyFont="1" applyFill="1" applyBorder="1" applyAlignment="1">
      <alignment wrapText="1"/>
      <protection/>
    </xf>
    <xf numFmtId="0" fontId="45" fillId="0" borderId="0" xfId="0" applyFont="1" applyAlignment="1">
      <alignment/>
    </xf>
    <xf numFmtId="0" fontId="0" fillId="4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Blad1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70"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66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sters%20rooster%202015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esters%20rooster%20201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ntvangstrooster"/>
      <sheetName val="ontvangstlijst"/>
      <sheetName val="schoonmaakrooster"/>
      <sheetName val="schoonmaaklijst"/>
      <sheetName val="zondagrooster"/>
      <sheetName val="emailadressen "/>
      <sheetName val="indeling weeksheet"/>
      <sheetName val="2015"/>
      <sheetName val="Pauline"/>
      <sheetName val="format si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tvangstrooster"/>
      <sheetName val="ontvangstlijst"/>
      <sheetName val="schoonmaakrooster"/>
      <sheetName val="schoonmaaklijst"/>
      <sheetName val="zondagrooster"/>
      <sheetName val="emailadressen "/>
      <sheetName val="indeling weeksheet"/>
      <sheetName val="2016"/>
      <sheetName val="Pauline"/>
      <sheetName val="format site"/>
    </sheetNames>
    <sheetDataSet>
      <sheetData sheetId="1">
        <row r="2">
          <cell r="C2" t="str">
            <v>Inge Weening</v>
          </cell>
          <cell r="D2" t="str">
            <v>edwinge@quicknet.nl</v>
          </cell>
          <cell r="E2" t="str">
            <v>072-5339898</v>
          </cell>
          <cell r="F2">
            <v>613117047</v>
          </cell>
        </row>
        <row r="3">
          <cell r="D3" t="str">
            <v>inge.weening@gmail.com</v>
          </cell>
        </row>
        <row r="4">
          <cell r="C4" t="str">
            <v>Kees de Jong</v>
          </cell>
          <cell r="D4" t="str">
            <v>cdjong@quicknet.nl</v>
          </cell>
          <cell r="E4" t="str">
            <v>072-5322984</v>
          </cell>
          <cell r="F4" t="str">
            <v>06-36054733</v>
          </cell>
        </row>
        <row r="5">
          <cell r="C5" t="str">
            <v>Wendy Blank</v>
          </cell>
          <cell r="D5" t="str">
            <v>wendyadrichem@gmail.com</v>
          </cell>
          <cell r="E5">
            <v>725335133</v>
          </cell>
          <cell r="F5">
            <v>622730808</v>
          </cell>
        </row>
        <row r="6">
          <cell r="C6" t="str">
            <v>Juriaan Piet</v>
          </cell>
          <cell r="D6" t="str">
            <v>jurpiet@telfortglasvezel.nl</v>
          </cell>
          <cell r="E6" t="str">
            <v>072-5333312</v>
          </cell>
          <cell r="F6" t="str">
            <v>06-15507762</v>
          </cell>
        </row>
        <row r="7">
          <cell r="C7" t="str">
            <v>Jan Willem Dijkstra</v>
          </cell>
          <cell r="D7" t="str">
            <v>jwdijkstra@fastmail.fm</v>
          </cell>
          <cell r="E7">
            <v>725126938</v>
          </cell>
          <cell r="F7">
            <v>653373847</v>
          </cell>
        </row>
        <row r="8">
          <cell r="C8" t="str">
            <v>Roel van Velzen</v>
          </cell>
          <cell r="D8" t="str">
            <v>roelinge@quicknet.nl</v>
          </cell>
        </row>
        <row r="9">
          <cell r="C9" t="str">
            <v>Edward Avis</v>
          </cell>
          <cell r="D9" t="str">
            <v>fam.avis@gmail.com</v>
          </cell>
          <cell r="E9" t="str">
            <v>072-5338818</v>
          </cell>
          <cell r="F9" t="str">
            <v>06-57979565</v>
          </cell>
        </row>
        <row r="10">
          <cell r="C10" t="str">
            <v>Rob&amp; Martine</v>
          </cell>
          <cell r="D10" t="str">
            <v>rm.jongenburger@ziggo.nl</v>
          </cell>
        </row>
        <row r="11">
          <cell r="C11" t="str">
            <v>Mariska Zijlstra</v>
          </cell>
          <cell r="D11" t="str">
            <v>mariskazijlstra@hotmail.com</v>
          </cell>
          <cell r="E11" t="str">
            <v>06 1319935</v>
          </cell>
          <cell r="F11" t="str">
            <v>06 1319935</v>
          </cell>
        </row>
        <row r="12">
          <cell r="C12" t="str">
            <v>Jerry Jonker</v>
          </cell>
          <cell r="D12" t="str">
            <v>jjonker999@gmail.com</v>
          </cell>
          <cell r="E12" t="str">
            <v>06-13047283</v>
          </cell>
          <cell r="F12" t="str">
            <v>06-13047283</v>
          </cell>
        </row>
        <row r="13">
          <cell r="C13" t="str">
            <v>Sandra Mulder</v>
          </cell>
          <cell r="D13" t="str">
            <v>sandramarco@live.nl</v>
          </cell>
          <cell r="E13" t="str">
            <v>(06) 41 97 75 54</v>
          </cell>
        </row>
        <row r="14">
          <cell r="C14" t="str">
            <v>Paul Duijvestijn </v>
          </cell>
          <cell r="D14" t="str">
            <v>b.duijvestijn@kpnplanet.nl</v>
          </cell>
          <cell r="E14" t="str">
            <v>06-45882511.</v>
          </cell>
          <cell r="F14" t="str">
            <v/>
          </cell>
        </row>
        <row r="15">
          <cell r="C15" t="str">
            <v>Ralf Manni </v>
          </cell>
          <cell r="D15" t="str">
            <v>ralfmanni@ziggo.nl</v>
          </cell>
          <cell r="E15" t="str">
            <v>06-10299755</v>
          </cell>
          <cell r="F15" t="str">
            <v/>
          </cell>
        </row>
        <row r="16">
          <cell r="C16" t="str">
            <v> Liesbeth Weel</v>
          </cell>
          <cell r="D16" t="str">
            <v>liesbethweel@gmail.com</v>
          </cell>
          <cell r="E16">
            <v>626879589</v>
          </cell>
          <cell r="F16">
            <v>626879589</v>
          </cell>
        </row>
        <row r="17">
          <cell r="C17" t="str">
            <v>Patrick Minnesma</v>
          </cell>
          <cell r="D17" t="str">
            <v>nancyminnesma@vodafonethuis.nl</v>
          </cell>
        </row>
      </sheetData>
      <sheetData sheetId="2">
        <row r="2">
          <cell r="E2">
            <v>42609</v>
          </cell>
          <cell r="F2">
            <v>42616</v>
          </cell>
          <cell r="G2">
            <v>42623</v>
          </cell>
          <cell r="H2">
            <v>42630</v>
          </cell>
          <cell r="I2">
            <v>42637</v>
          </cell>
          <cell r="J2">
            <v>42644</v>
          </cell>
          <cell r="K2">
            <v>42651</v>
          </cell>
          <cell r="L2">
            <v>42658</v>
          </cell>
          <cell r="M2">
            <v>42665</v>
          </cell>
          <cell r="N2">
            <v>42672</v>
          </cell>
          <cell r="O2">
            <v>42679</v>
          </cell>
          <cell r="P2">
            <v>42686</v>
          </cell>
          <cell r="Q2">
            <v>42693</v>
          </cell>
          <cell r="R2">
            <v>42700</v>
          </cell>
          <cell r="S2">
            <v>42707</v>
          </cell>
          <cell r="T2">
            <v>42714</v>
          </cell>
          <cell r="U2">
            <v>42721</v>
          </cell>
          <cell r="V2">
            <v>42728</v>
          </cell>
          <cell r="W2">
            <v>42735</v>
          </cell>
          <cell r="X2">
            <v>42742</v>
          </cell>
          <cell r="Y2">
            <v>42749</v>
          </cell>
          <cell r="Z2">
            <v>42756</v>
          </cell>
          <cell r="AA2">
            <v>42763</v>
          </cell>
          <cell r="AB2">
            <v>42770</v>
          </cell>
          <cell r="AC2">
            <v>42777</v>
          </cell>
          <cell r="AD2">
            <v>42784</v>
          </cell>
          <cell r="AE2">
            <v>42791</v>
          </cell>
          <cell r="AF2">
            <v>42798</v>
          </cell>
          <cell r="AG2">
            <v>42805</v>
          </cell>
          <cell r="AH2">
            <v>42812</v>
          </cell>
          <cell r="AI2">
            <v>42819</v>
          </cell>
          <cell r="AJ2">
            <v>42826</v>
          </cell>
          <cell r="AK2">
            <v>42833</v>
          </cell>
          <cell r="AL2">
            <v>42840</v>
          </cell>
          <cell r="AM2">
            <v>42847</v>
          </cell>
          <cell r="AN2">
            <v>42854</v>
          </cell>
          <cell r="AO2">
            <v>42861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wdijkstra@fastmail.fm" TargetMode="External" /><Relationship Id="rId2" Type="http://schemas.openxmlformats.org/officeDocument/2006/relationships/hyperlink" Target="mailto:rm.jongenburger@ziggo.nl" TargetMode="External" /><Relationship Id="rId3" Type="http://schemas.openxmlformats.org/officeDocument/2006/relationships/hyperlink" Target="mailto:jurpiet@telfortglasvezel.nl" TargetMode="External" /><Relationship Id="rId4" Type="http://schemas.openxmlformats.org/officeDocument/2006/relationships/hyperlink" Target="mailto:mariskazijlstra@hotmail.com" TargetMode="External" /><Relationship Id="rId5" Type="http://schemas.openxmlformats.org/officeDocument/2006/relationships/hyperlink" Target="mailto:inge.weening@gmail.com" TargetMode="External" /><Relationship Id="rId6" Type="http://schemas.openxmlformats.org/officeDocument/2006/relationships/hyperlink" Target="mailto:jjonker999@gmail.com" TargetMode="External" /><Relationship Id="rId7" Type="http://schemas.openxmlformats.org/officeDocument/2006/relationships/hyperlink" Target="mailto:sandramarco@live.n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43"/>
  <sheetViews>
    <sheetView tabSelected="1" zoomScalePageLayoutView="0" workbookViewId="0" topLeftCell="A3">
      <selection activeCell="A23" sqref="A23:A24"/>
    </sheetView>
  </sheetViews>
  <sheetFormatPr defaultColWidth="9.140625" defaultRowHeight="12.75" outlineLevelCol="1"/>
  <cols>
    <col min="1" max="1" width="25.57421875" style="18" customWidth="1"/>
    <col min="2" max="2" width="14.7109375" style="18" customWidth="1"/>
    <col min="3" max="3" width="13.140625" style="18" customWidth="1"/>
    <col min="4" max="4" width="12.140625" style="2" hidden="1" customWidth="1"/>
    <col min="5" max="6" width="8.8515625" style="2" customWidth="1" outlineLevel="1"/>
    <col min="7" max="7" width="9.28125" style="2" customWidth="1" outlineLevel="1"/>
    <col min="8" max="8" width="8.57421875" style="2" customWidth="1" outlineLevel="1" collapsed="1"/>
    <col min="9" max="9" width="8.8515625" style="2" customWidth="1" outlineLevel="1"/>
    <col min="10" max="10" width="8.57421875" style="2" customWidth="1" outlineLevel="1"/>
    <col min="11" max="12" width="8.8515625" style="2" customWidth="1" outlineLevel="1"/>
    <col min="13" max="13" width="8.57421875" style="2" customWidth="1" outlineLevel="1"/>
    <col min="14" max="15" width="8.140625" style="2" customWidth="1" outlineLevel="1"/>
    <col min="16" max="16" width="8.57421875" style="2" customWidth="1" outlineLevel="1"/>
    <col min="17" max="17" width="8.8515625" style="2" customWidth="1" outlineLevel="1"/>
    <col min="18" max="18" width="8.57421875" style="2" customWidth="1" outlineLevel="1"/>
    <col min="19" max="19" width="8.57421875" style="2" customWidth="1" outlineLevel="1" collapsed="1"/>
    <col min="20" max="21" width="8.8515625" style="2" customWidth="1" outlineLevel="1"/>
    <col min="22" max="22" width="9.28125" style="2" customWidth="1" outlineLevel="1"/>
    <col min="23" max="23" width="9.7109375" style="16" customWidth="1" outlineLevel="1"/>
    <col min="24" max="24" width="8.8515625" style="16" customWidth="1" outlineLevel="1"/>
    <col min="25" max="25" width="9.28125" style="16" customWidth="1" outlineLevel="1" collapsed="1"/>
    <col min="26" max="27" width="9.7109375" style="16" customWidth="1" outlineLevel="1"/>
    <col min="28" max="28" width="9.28125" style="16" customWidth="1" outlineLevel="1"/>
    <col min="29" max="29" width="9.28125" style="16" bestFit="1" customWidth="1"/>
    <col min="30" max="30" width="9.7109375" style="16" bestFit="1" customWidth="1"/>
    <col min="31" max="31" width="9.28125" style="16" bestFit="1" customWidth="1"/>
    <col min="32" max="32" width="9.7109375" style="16" bestFit="1" customWidth="1"/>
    <col min="33" max="34" width="9.28125" style="16" bestFit="1" customWidth="1"/>
    <col min="35" max="36" width="9.7109375" style="16" bestFit="1" customWidth="1"/>
    <col min="37" max="38" width="9.28125" style="16" bestFit="1" customWidth="1"/>
    <col min="39" max="44" width="9.28125" style="16" customWidth="1"/>
    <col min="45" max="235" width="9.140625" style="2" customWidth="1"/>
  </cols>
  <sheetData>
    <row r="1" spans="1:44" ht="12.75">
      <c r="A1" s="1" t="s">
        <v>6</v>
      </c>
      <c r="B1" s="1"/>
      <c r="C1" s="1"/>
      <c r="D1" t="s">
        <v>37</v>
      </c>
      <c r="E1" s="2">
        <f aca="true" t="shared" si="0" ref="E1:AQ1">_XLL.WEEKNUMMER(E2)</f>
        <v>35</v>
      </c>
      <c r="F1" s="2">
        <f t="shared" si="0"/>
        <v>36</v>
      </c>
      <c r="G1" s="2">
        <f t="shared" si="0"/>
        <v>37</v>
      </c>
      <c r="H1" s="2">
        <f t="shared" si="0"/>
        <v>38</v>
      </c>
      <c r="I1" s="2">
        <f t="shared" si="0"/>
        <v>39</v>
      </c>
      <c r="J1" s="2">
        <f t="shared" si="0"/>
        <v>40</v>
      </c>
      <c r="K1" s="2">
        <f t="shared" si="0"/>
        <v>41</v>
      </c>
      <c r="L1" s="31">
        <f t="shared" si="0"/>
        <v>42</v>
      </c>
      <c r="M1" s="31">
        <f t="shared" si="0"/>
        <v>43</v>
      </c>
      <c r="N1" s="2">
        <f t="shared" si="0"/>
        <v>44</v>
      </c>
      <c r="O1" s="2">
        <f t="shared" si="0"/>
        <v>45</v>
      </c>
      <c r="P1" s="2">
        <f t="shared" si="0"/>
        <v>46</v>
      </c>
      <c r="Q1" s="2">
        <f t="shared" si="0"/>
        <v>47</v>
      </c>
      <c r="R1" s="2">
        <f t="shared" si="0"/>
        <v>48</v>
      </c>
      <c r="S1" s="2">
        <f t="shared" si="0"/>
        <v>49</v>
      </c>
      <c r="T1" s="2">
        <f t="shared" si="0"/>
        <v>50</v>
      </c>
      <c r="U1" s="2">
        <f t="shared" si="0"/>
        <v>51</v>
      </c>
      <c r="V1" s="2">
        <f t="shared" si="0"/>
        <v>52</v>
      </c>
      <c r="W1" s="2">
        <f t="shared" si="0"/>
        <v>53</v>
      </c>
      <c r="X1" s="2">
        <f t="shared" si="0"/>
        <v>1</v>
      </c>
      <c r="Y1" s="2">
        <f t="shared" si="0"/>
        <v>2</v>
      </c>
      <c r="Z1" s="2">
        <f t="shared" si="0"/>
        <v>3</v>
      </c>
      <c r="AA1" s="2">
        <f t="shared" si="0"/>
        <v>4</v>
      </c>
      <c r="AB1" s="2">
        <f t="shared" si="0"/>
        <v>5</v>
      </c>
      <c r="AC1" s="2">
        <f t="shared" si="0"/>
        <v>6</v>
      </c>
      <c r="AD1" s="2">
        <f t="shared" si="0"/>
        <v>7</v>
      </c>
      <c r="AE1" s="2">
        <f t="shared" si="0"/>
        <v>8</v>
      </c>
      <c r="AF1" s="2">
        <f t="shared" si="0"/>
        <v>9</v>
      </c>
      <c r="AG1" s="2">
        <f t="shared" si="0"/>
        <v>10</v>
      </c>
      <c r="AH1" s="2">
        <f t="shared" si="0"/>
        <v>11</v>
      </c>
      <c r="AI1" s="2">
        <f t="shared" si="0"/>
        <v>12</v>
      </c>
      <c r="AJ1" s="2">
        <f t="shared" si="0"/>
        <v>13</v>
      </c>
      <c r="AK1" s="2">
        <f t="shared" si="0"/>
        <v>14</v>
      </c>
      <c r="AL1" s="2">
        <f t="shared" si="0"/>
        <v>15</v>
      </c>
      <c r="AM1" s="2">
        <f t="shared" si="0"/>
        <v>16</v>
      </c>
      <c r="AN1" s="2">
        <f t="shared" si="0"/>
        <v>17</v>
      </c>
      <c r="AO1" s="2">
        <f t="shared" si="0"/>
        <v>18</v>
      </c>
      <c r="AP1" s="2">
        <f t="shared" si="0"/>
        <v>19</v>
      </c>
      <c r="AQ1" s="2">
        <f t="shared" si="0"/>
        <v>20</v>
      </c>
      <c r="AR1" s="2"/>
    </row>
    <row r="2" spans="1:44" ht="12.75">
      <c r="A2" s="1" t="s">
        <v>0</v>
      </c>
      <c r="B2" s="1" t="s">
        <v>3</v>
      </c>
      <c r="C2" s="1"/>
      <c r="D2" s="24"/>
      <c r="E2" s="3">
        <f>'[2]schoonmaakrooster'!E2</f>
        <v>42609</v>
      </c>
      <c r="F2" s="3">
        <f>'[2]schoonmaakrooster'!F2</f>
        <v>42616</v>
      </c>
      <c r="G2" s="3">
        <f>'[2]schoonmaakrooster'!G2</f>
        <v>42623</v>
      </c>
      <c r="H2" s="3">
        <f>'[2]schoonmaakrooster'!H2</f>
        <v>42630</v>
      </c>
      <c r="I2" s="3">
        <f>'[2]schoonmaakrooster'!I2</f>
        <v>42637</v>
      </c>
      <c r="J2" s="3">
        <f>'[2]schoonmaakrooster'!J2</f>
        <v>42644</v>
      </c>
      <c r="K2" s="3">
        <f>'[2]schoonmaakrooster'!K2</f>
        <v>42651</v>
      </c>
      <c r="L2" s="3">
        <f>'[2]schoonmaakrooster'!L2</f>
        <v>42658</v>
      </c>
      <c r="M2" s="3">
        <f>'[2]schoonmaakrooster'!M2</f>
        <v>42665</v>
      </c>
      <c r="N2" s="3">
        <f>'[2]schoonmaakrooster'!N2</f>
        <v>42672</v>
      </c>
      <c r="O2" s="3">
        <f>'[2]schoonmaakrooster'!O2</f>
        <v>42679</v>
      </c>
      <c r="P2" s="3">
        <f>'[2]schoonmaakrooster'!P2</f>
        <v>42686</v>
      </c>
      <c r="Q2" s="3">
        <f>'[2]schoonmaakrooster'!Q2</f>
        <v>42693</v>
      </c>
      <c r="R2" s="3">
        <f>'[2]schoonmaakrooster'!R2</f>
        <v>42700</v>
      </c>
      <c r="S2" s="3">
        <f>'[2]schoonmaakrooster'!S2</f>
        <v>42707</v>
      </c>
      <c r="T2" s="3">
        <f>'[2]schoonmaakrooster'!T2</f>
        <v>42714</v>
      </c>
      <c r="U2" s="3">
        <f>'[2]schoonmaakrooster'!U2</f>
        <v>42721</v>
      </c>
      <c r="V2" s="3">
        <f>'[2]schoonmaakrooster'!V2</f>
        <v>42728</v>
      </c>
      <c r="W2" s="3">
        <f>'[2]schoonmaakrooster'!W2</f>
        <v>42735</v>
      </c>
      <c r="X2" s="3">
        <f>'[2]schoonmaakrooster'!X2</f>
        <v>42742</v>
      </c>
      <c r="Y2" s="3">
        <f>'[2]schoonmaakrooster'!Y2</f>
        <v>42749</v>
      </c>
      <c r="Z2" s="3">
        <f>'[2]schoonmaakrooster'!Z2</f>
        <v>42756</v>
      </c>
      <c r="AA2" s="3">
        <f>'[2]schoonmaakrooster'!AA2</f>
        <v>42763</v>
      </c>
      <c r="AB2" s="3">
        <f>'[2]schoonmaakrooster'!AB2</f>
        <v>42770</v>
      </c>
      <c r="AC2" s="3">
        <f>'[2]schoonmaakrooster'!AC2</f>
        <v>42777</v>
      </c>
      <c r="AD2" s="3">
        <f>'[2]schoonmaakrooster'!AD2</f>
        <v>42784</v>
      </c>
      <c r="AE2" s="3">
        <f>'[2]schoonmaakrooster'!AE2</f>
        <v>42791</v>
      </c>
      <c r="AF2" s="3">
        <f>'[2]schoonmaakrooster'!AF2</f>
        <v>42798</v>
      </c>
      <c r="AG2" s="3">
        <f>'[2]schoonmaakrooster'!AG2</f>
        <v>42805</v>
      </c>
      <c r="AH2" s="3">
        <f>'[2]schoonmaakrooster'!AH2</f>
        <v>42812</v>
      </c>
      <c r="AI2" s="3">
        <f>'[2]schoonmaakrooster'!AI2</f>
        <v>42819</v>
      </c>
      <c r="AJ2" s="3">
        <f>'[2]schoonmaakrooster'!AJ2</f>
        <v>42826</v>
      </c>
      <c r="AK2" s="3">
        <f>'[2]schoonmaakrooster'!AK2</f>
        <v>42833</v>
      </c>
      <c r="AL2" s="3">
        <f>'[2]schoonmaakrooster'!AL2</f>
        <v>42840</v>
      </c>
      <c r="AM2" s="3">
        <f>'[2]schoonmaakrooster'!AM2</f>
        <v>42847</v>
      </c>
      <c r="AN2" s="3">
        <f>'[2]schoonmaakrooster'!AN2</f>
        <v>42854</v>
      </c>
      <c r="AO2" s="3">
        <f>'[2]schoonmaakrooster'!AO2</f>
        <v>42861</v>
      </c>
      <c r="AP2" s="3">
        <f>AO2+7</f>
        <v>42868</v>
      </c>
      <c r="AQ2" s="3">
        <f>AP2+7</f>
        <v>42875</v>
      </c>
      <c r="AR2" s="4"/>
    </row>
    <row r="3" spans="1:44" ht="14.25" customHeight="1">
      <c r="A3" s="1"/>
      <c r="B3" s="1"/>
      <c r="C3" s="1"/>
      <c r="D3" s="2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3"/>
      <c r="AB3" s="4"/>
      <c r="AC3" s="4"/>
      <c r="AD3" s="4"/>
      <c r="AE3" s="4"/>
      <c r="AF3" s="4"/>
      <c r="AG3" s="4"/>
      <c r="AH3" s="4"/>
      <c r="AI3" s="4"/>
      <c r="AJ3" s="23"/>
      <c r="AK3" s="4"/>
      <c r="AL3" s="4"/>
      <c r="AM3" s="4"/>
      <c r="AN3" s="4"/>
      <c r="AO3" s="4"/>
      <c r="AP3" s="23"/>
      <c r="AQ3" s="4"/>
      <c r="AR3" s="4"/>
    </row>
    <row r="4" spans="1:236" ht="13.5" customHeight="1">
      <c r="A4" s="6" t="str">
        <f>'[2]ontvangstlijst'!C2</f>
        <v>Inge Weening</v>
      </c>
      <c r="B4" s="1" t="str">
        <f>VLOOKUP(A4,'[2]ontvangstlijst'!C2:E7,3,FALSE)</f>
        <v>072-5339898</v>
      </c>
      <c r="C4" s="1">
        <f>VLOOKUP(A4,'[2]ontvangstlijst'!C2:F7,4,FALSE)</f>
        <v>613117047</v>
      </c>
      <c r="D4" s="5"/>
      <c r="E4" s="11"/>
      <c r="F4" s="25"/>
      <c r="G4" s="25"/>
      <c r="H4" s="25"/>
      <c r="I4" s="11"/>
      <c r="J4" s="11"/>
      <c r="K4" s="11"/>
      <c r="L4" s="25"/>
      <c r="M4" s="25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2">
        <f>COUNTA(E4:AQ4)</f>
        <v>0</v>
      </c>
      <c r="IB4" s="2"/>
    </row>
    <row r="5" spans="1:237" ht="12.75">
      <c r="A5" s="9" t="str">
        <f>'[2]ontvangstlijst'!C4</f>
        <v>Kees de Jong</v>
      </c>
      <c r="B5" s="1" t="str">
        <f>VLOOKUP(A5,'[2]ontvangstlijst'!C4:E8,3,FALSE)</f>
        <v>072-5322984</v>
      </c>
      <c r="C5" s="1" t="str">
        <f>VLOOKUP(A5,'[2]ontvangstlijst'!C4:F8,4,FALSE)</f>
        <v>06-36054733</v>
      </c>
      <c r="D5" s="5"/>
      <c r="E5" s="11"/>
      <c r="F5" s="11" t="s">
        <v>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2">
        <f>COUNTA(E5:AQ5)</f>
        <v>1</v>
      </c>
      <c r="IB5" s="2"/>
      <c r="IC5" s="2"/>
    </row>
    <row r="6" spans="1:237" ht="12.75">
      <c r="A6" s="10" t="str">
        <f>'[2]ontvangstlijst'!C5</f>
        <v>Wendy Blank</v>
      </c>
      <c r="B6" s="1">
        <f>VLOOKUP(A6,'[2]ontvangstlijst'!C5:E8,3,FALSE)</f>
        <v>725335133</v>
      </c>
      <c r="C6" s="1">
        <f>VLOOKUP(A6,'[2]ontvangstlijst'!C5:F8,4,FALSE)</f>
        <v>622730808</v>
      </c>
      <c r="D6" s="26"/>
      <c r="E6" s="11"/>
      <c r="F6" s="11"/>
      <c r="G6" s="11"/>
      <c r="H6" s="11"/>
      <c r="I6" s="11"/>
      <c r="J6" s="11"/>
      <c r="K6" s="11"/>
      <c r="L6" s="25"/>
      <c r="M6" s="2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2">
        <f>COUNTA(E6:AQ6)</f>
        <v>0</v>
      </c>
      <c r="IB6" s="2"/>
      <c r="IC6" s="2"/>
    </row>
    <row r="7" spans="1:237" ht="10.5" customHeight="1">
      <c r="A7" s="9" t="str">
        <f>'[2]ontvangstlijst'!C6</f>
        <v>Juriaan Piet</v>
      </c>
      <c r="B7" s="1" t="str">
        <f>VLOOKUP(A7,'[2]ontvangstlijst'!C6:E9,3,FALSE)</f>
        <v>072-5333312</v>
      </c>
      <c r="C7" s="1" t="str">
        <f>VLOOKUP(A7,'[2]ontvangstlijst'!C6:F9,4,FALSE)</f>
        <v>06-15507762</v>
      </c>
      <c r="D7" s="24"/>
      <c r="E7" s="11"/>
      <c r="F7" s="11"/>
      <c r="G7" s="25"/>
      <c r="H7" s="11"/>
      <c r="I7" s="11"/>
      <c r="J7" s="11"/>
      <c r="K7" s="11"/>
      <c r="L7" s="25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2">
        <f>COUNTA(E7:AQ7)</f>
        <v>0</v>
      </c>
      <c r="IB7" s="2"/>
      <c r="IC7" s="2"/>
    </row>
    <row r="8" spans="1:237" ht="11.25" customHeight="1">
      <c r="A8" s="10" t="str">
        <f>'[2]ontvangstlijst'!C7</f>
        <v>Jan Willem Dijkstra</v>
      </c>
      <c r="B8" s="1">
        <f>VLOOKUP(A8,'[2]ontvangstlijst'!C7:E10,3,FALSE)</f>
        <v>725126938</v>
      </c>
      <c r="C8" s="1">
        <f>VLOOKUP(A8,'[2]ontvangstlijst'!C7:F10,4,FALSE)</f>
        <v>653373847</v>
      </c>
      <c r="D8" s="24"/>
      <c r="E8" s="11"/>
      <c r="F8" s="11"/>
      <c r="G8" s="11" t="s">
        <v>4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2">
        <f>COUNTA(E8:AQ8)</f>
        <v>1</v>
      </c>
      <c r="IB8" s="2"/>
      <c r="IC8" s="2"/>
    </row>
    <row r="9" spans="1:237" ht="14.25" customHeight="1">
      <c r="A9" s="9" t="str">
        <f>'[2]ontvangstlijst'!C8</f>
        <v>Roel van Velzen</v>
      </c>
      <c r="B9" s="1">
        <f>VLOOKUP(A9,'[2]ontvangstlijst'!C8:E13,3,FALSE)</f>
        <v>0</v>
      </c>
      <c r="C9" s="1">
        <f>VLOOKUP(A9,'[2]ontvangstlijst'!C8:F13,4,FALSE)</f>
        <v>0</v>
      </c>
      <c r="D9" s="26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">
        <f>COUNTA(E9:AQ9)</f>
        <v>0</v>
      </c>
      <c r="IB9" s="2"/>
      <c r="IC9" s="2"/>
    </row>
    <row r="10" spans="1:235" ht="12" customHeight="1">
      <c r="A10" s="9" t="str">
        <f>'[2]ontvangstlijst'!C9</f>
        <v>Edward Avis</v>
      </c>
      <c r="B10" s="1" t="str">
        <f>VLOOKUP(A10,'[2]ontvangstlijst'!C9:E16,3,FALSE)</f>
        <v>072-5338818</v>
      </c>
      <c r="C10" s="1" t="str">
        <f>VLOOKUP(A10,'[2]ontvangstlijst'!C9:F16,4,FALSE)</f>
        <v>06-57979565</v>
      </c>
      <c r="D10" s="7"/>
      <c r="E10" s="11"/>
      <c r="F10" s="25"/>
      <c r="G10" s="11" t="s">
        <v>5</v>
      </c>
      <c r="H10" s="25"/>
      <c r="I10" s="11"/>
      <c r="J10" s="11"/>
      <c r="K10" s="11"/>
      <c r="L10" s="11"/>
      <c r="M10" s="11"/>
      <c r="N10" s="2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2">
        <f>COUNTA(E10:AQ10)</f>
        <v>1</v>
      </c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</row>
    <row r="11" spans="1:235" ht="12.75">
      <c r="A11" s="13" t="str">
        <f>'[2]ontvangstlijst'!C10</f>
        <v>Rob&amp; Martine</v>
      </c>
      <c r="B11" s="1">
        <f>VLOOKUP(A11,'[2]ontvangstlijst'!C10:E17,3,FALSE)</f>
        <v>0</v>
      </c>
      <c r="C11" s="1">
        <f>VLOOKUP(A11,'[2]ontvangstlijst'!C10:F17,4,FALSE)</f>
        <v>0</v>
      </c>
      <c r="D11" s="7"/>
      <c r="E11" s="11"/>
      <c r="F11" s="11"/>
      <c r="G11" s="11"/>
      <c r="H11" s="11" t="s">
        <v>4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2">
        <f>COUNTA(E11:AQ11)</f>
        <v>1</v>
      </c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</row>
    <row r="12" spans="1:235" ht="12.75" customHeight="1">
      <c r="A12" s="14" t="str">
        <f>'[2]ontvangstlijst'!C11</f>
        <v>Mariska Zijlstra</v>
      </c>
      <c r="B12" s="1" t="str">
        <f>VLOOKUP(A12,'[2]ontvangstlijst'!C11:E18,3,FALSE)</f>
        <v>06 1319935</v>
      </c>
      <c r="C12" s="1" t="str">
        <f>VLOOKUP(A12,'[2]ontvangstlijst'!C11:F18,4,FALSE)</f>
        <v>06 1319935</v>
      </c>
      <c r="D12" s="7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32"/>
      <c r="AS12" s="2">
        <f>COUNTA(E12:AQ12)</f>
        <v>0</v>
      </c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</row>
    <row r="13" spans="1:235" ht="12.75">
      <c r="A13" s="14" t="str">
        <f>'[2]ontvangstlijst'!C12</f>
        <v>Jerry Jonker</v>
      </c>
      <c r="B13" s="1" t="str">
        <f>VLOOKUP(A13,'[2]ontvangstlijst'!C12:E20,3,FALSE)</f>
        <v>06-13047283</v>
      </c>
      <c r="C13" s="1" t="str">
        <f>VLOOKUP(A13,'[2]ontvangstlijst'!C12:F20,4,FALSE)</f>
        <v>06-13047283</v>
      </c>
      <c r="D13" s="7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2">
        <f>COUNTA(E13:AQ13)</f>
        <v>0</v>
      </c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</row>
    <row r="14" spans="1:235" ht="11.25" customHeight="1">
      <c r="A14" s="14" t="str">
        <f>'[2]ontvangstlijst'!C13</f>
        <v>Sandra Mulder</v>
      </c>
      <c r="B14" s="1" t="str">
        <f>VLOOKUP(A14,'[2]ontvangstlijst'!C13:E24,3,FALSE)</f>
        <v>(06) 41 97 75 54</v>
      </c>
      <c r="C14" s="1">
        <f>VLOOKUP(A14,'[2]ontvangstlijst'!C13:F24,4,FALSE)</f>
        <v>0</v>
      </c>
      <c r="D14" s="7"/>
      <c r="E14" s="11"/>
      <c r="F14" s="11" t="s">
        <v>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2">
        <f>COUNTA(E14:AQ14)</f>
        <v>1</v>
      </c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</row>
    <row r="15" spans="1:235" ht="14.25" customHeight="1">
      <c r="A15" s="13" t="str">
        <f>'[2]ontvangstlijst'!C14</f>
        <v>Paul Duijvestijn </v>
      </c>
      <c r="B15" s="1" t="str">
        <f>VLOOKUP(A15,'[2]ontvangstlijst'!C14:E25,3,FALSE)</f>
        <v>06-45882511.</v>
      </c>
      <c r="C15" s="1">
        <f>VLOOKUP(A15,'[2]ontvangstlijst'!C14:F25,4,FALSE)</f>
      </c>
      <c r="D15" s="7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32"/>
      <c r="AS15" s="2">
        <f>COUNTA(E15:AQ15)</f>
        <v>0</v>
      </c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</row>
    <row r="16" spans="1:235" ht="12.75" hidden="1">
      <c r="A16" s="14" t="e">
        <f>'[2]ontvangstlijst'!#REF!</f>
        <v>#REF!</v>
      </c>
      <c r="B16" s="1" t="e">
        <f>VLOOKUP(A16,'[2]ontvangstlijst'!C15:E26,3,FALSE)</f>
        <v>#REF!</v>
      </c>
      <c r="C16" s="1" t="e">
        <f>VLOOKUP(A16,'[2]ontvangstlijst'!C15:F26,4,FALSE)</f>
        <v>#REF!</v>
      </c>
      <c r="D16" s="7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32"/>
      <c r="AS16" s="2">
        <f>COUNTA(E16:AQ16)</f>
        <v>0</v>
      </c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</row>
    <row r="17" spans="1:235" ht="12.75">
      <c r="A17" s="14" t="str">
        <f>'[2]ontvangstlijst'!C15</f>
        <v>Ralf Manni </v>
      </c>
      <c r="B17" s="1" t="str">
        <f>VLOOKUP(A17,'[2]ontvangstlijst'!C15:E27,3,FALSE)</f>
        <v>06-10299755</v>
      </c>
      <c r="C17" s="1">
        <f>VLOOKUP(A17,'[2]ontvangstlijst'!C15:F27,4,FALSE)</f>
      </c>
      <c r="D17" s="7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2">
        <f>COUNTA(E17:AQ17)</f>
        <v>0</v>
      </c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</row>
    <row r="18" spans="1:235" ht="12.75">
      <c r="A18" s="14" t="str">
        <f>'[2]ontvangstlijst'!C16</f>
        <v> Liesbeth Weel</v>
      </c>
      <c r="B18" s="1">
        <f>VLOOKUP(A18,'[2]ontvangstlijst'!C16:E28,3,FALSE)</f>
        <v>626879589</v>
      </c>
      <c r="C18" s="1"/>
      <c r="D18" s="7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2">
        <f>COUNTA(E18:AQ18)</f>
        <v>0</v>
      </c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</row>
    <row r="19" spans="1:235" ht="12.75">
      <c r="A19" s="14" t="str">
        <f>'[2]ontvangstlijst'!C17</f>
        <v>Patrick Minnesma</v>
      </c>
      <c r="B19" s="1">
        <f>VLOOKUP(A19,'[2]ontvangstlijst'!C17:E29,3,FALSE)</f>
        <v>0</v>
      </c>
      <c r="C19" s="1"/>
      <c r="D19" s="7"/>
      <c r="E19" s="11"/>
      <c r="F19" s="11"/>
      <c r="G19" s="11"/>
      <c r="H19" s="11" t="s">
        <v>5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2">
        <f>COUNTA(E19:AQ19)</f>
        <v>1</v>
      </c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</row>
    <row r="20" spans="1:235" ht="12.75">
      <c r="A20" s="14"/>
      <c r="B20" s="1"/>
      <c r="C20" s="1"/>
      <c r="D20" s="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</row>
    <row r="21" spans="1:235" ht="12.75">
      <c r="A21" s="7"/>
      <c r="B21" s="7"/>
      <c r="C21" s="7"/>
      <c r="D21" s="7"/>
      <c r="E21" s="2">
        <f>COUNTA(E4:E13)</f>
        <v>0</v>
      </c>
      <c r="F21" s="2">
        <f>COUNTA(F4:F19)</f>
        <v>2</v>
      </c>
      <c r="G21" s="2">
        <f>COUNTA(G4:G13)</f>
        <v>2</v>
      </c>
      <c r="H21" s="2">
        <f>COUNTA(H4:H19)</f>
        <v>2</v>
      </c>
      <c r="I21" s="2">
        <f>COUNTA(I4:I13)</f>
        <v>0</v>
      </c>
      <c r="J21" s="2">
        <f>COUNTA(J4:J14)</f>
        <v>0</v>
      </c>
      <c r="K21" s="2">
        <f>COUNTA(K4:K13)</f>
        <v>0</v>
      </c>
      <c r="L21" s="2">
        <f aca="true" t="shared" si="1" ref="L21:S21">COUNTA(L4:L17)</f>
        <v>0</v>
      </c>
      <c r="M21" s="2">
        <f t="shared" si="1"/>
        <v>0</v>
      </c>
      <c r="N21" s="2">
        <f t="shared" si="1"/>
        <v>0</v>
      </c>
      <c r="O21" s="2">
        <f t="shared" si="1"/>
        <v>0</v>
      </c>
      <c r="P21" s="2">
        <f t="shared" si="1"/>
        <v>0</v>
      </c>
      <c r="Q21" s="2">
        <f t="shared" si="1"/>
        <v>0</v>
      </c>
      <c r="R21" s="2">
        <f t="shared" si="1"/>
        <v>0</v>
      </c>
      <c r="S21" s="2">
        <f t="shared" si="1"/>
        <v>0</v>
      </c>
      <c r="T21" s="2">
        <f>COUNTA(T4:T18)</f>
        <v>0</v>
      </c>
      <c r="U21" s="2">
        <f>COUNTA(U4:U19)</f>
        <v>0</v>
      </c>
      <c r="V21" s="2">
        <f aca="true" t="shared" si="2" ref="V21:AP21">COUNTA(V4:V17)</f>
        <v>0</v>
      </c>
      <c r="W21" s="2">
        <f t="shared" si="2"/>
        <v>0</v>
      </c>
      <c r="X21" s="2">
        <f t="shared" si="2"/>
        <v>0</v>
      </c>
      <c r="Y21" s="2">
        <f t="shared" si="2"/>
        <v>0</v>
      </c>
      <c r="Z21" s="2">
        <f t="shared" si="2"/>
        <v>0</v>
      </c>
      <c r="AA21" s="2">
        <f>COUNTA(AA4:AA18)</f>
        <v>0</v>
      </c>
      <c r="AB21" s="2">
        <f t="shared" si="2"/>
        <v>0</v>
      </c>
      <c r="AC21" s="2">
        <f t="shared" si="2"/>
        <v>0</v>
      </c>
      <c r="AD21" s="2">
        <f t="shared" si="2"/>
        <v>0</v>
      </c>
      <c r="AE21" s="2">
        <f>COUNTA(AE4:AE20)</f>
        <v>0</v>
      </c>
      <c r="AF21" s="2">
        <f t="shared" si="2"/>
        <v>0</v>
      </c>
      <c r="AG21" s="2">
        <f>COUNTA(AG4:AG20)</f>
        <v>0</v>
      </c>
      <c r="AH21" s="2">
        <f t="shared" si="2"/>
        <v>0</v>
      </c>
      <c r="AI21" s="2">
        <f t="shared" si="2"/>
        <v>0</v>
      </c>
      <c r="AJ21" s="2">
        <f>COUNTA(AJ4:AJ18)</f>
        <v>0</v>
      </c>
      <c r="AK21" s="2">
        <f>COUNTA(AK4:AK20)</f>
        <v>0</v>
      </c>
      <c r="AL21" s="2">
        <f t="shared" si="2"/>
        <v>0</v>
      </c>
      <c r="AM21" s="2">
        <f>COUNTA(AM4:AM20)</f>
        <v>0</v>
      </c>
      <c r="AN21" s="2">
        <f>COUNTA(AN4:AN20)</f>
        <v>0</v>
      </c>
      <c r="AO21" s="2">
        <f t="shared" si="2"/>
        <v>0</v>
      </c>
      <c r="AP21" s="2">
        <f t="shared" si="2"/>
        <v>0</v>
      </c>
      <c r="AQ21" s="2">
        <f>COUNTA(AQ4:AQ19)</f>
        <v>0</v>
      </c>
      <c r="AR21" s="2"/>
      <c r="AS21" s="33">
        <f>SUM(AS4:AS12)</f>
        <v>4</v>
      </c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</row>
    <row r="22" spans="1:235" ht="12.75">
      <c r="A22" s="7"/>
      <c r="B22" s="7"/>
      <c r="C22" s="7"/>
      <c r="D22" s="7"/>
      <c r="AS22" s="33">
        <f>SUM(E21:AP21)</f>
        <v>6</v>
      </c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</row>
    <row r="23" spans="1:235" ht="12.75">
      <c r="A23" s="1"/>
      <c r="B23" s="1"/>
      <c r="C23" s="1"/>
      <c r="D23" s="5"/>
      <c r="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</row>
    <row r="24" spans="1:235" ht="12.75">
      <c r="A24" s="1"/>
      <c r="B24" s="1"/>
      <c r="C24" s="1"/>
      <c r="D24" s="5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</row>
    <row r="25" spans="1:235" ht="12.75">
      <c r="A25" s="15" t="s">
        <v>1</v>
      </c>
      <c r="B25" s="12" t="s">
        <v>4</v>
      </c>
      <c r="C25" s="5"/>
      <c r="D25" s="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</row>
    <row r="26" spans="1:235" ht="12.75">
      <c r="A26" s="8" t="s">
        <v>2</v>
      </c>
      <c r="B26" s="12" t="s">
        <v>5</v>
      </c>
      <c r="C26" s="5"/>
      <c r="D26" s="5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</row>
    <row r="27" spans="1:235" ht="12.75">
      <c r="A27" s="7"/>
      <c r="B27" s="7"/>
      <c r="C27" s="7"/>
      <c r="D27" s="5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</sheetData>
  <sheetProtection/>
  <conditionalFormatting sqref="E4:AQ20">
    <cfRule type="cellIs" priority="5" dxfId="1" operator="equal" stopIfTrue="1">
      <formula>"M"</formula>
    </cfRule>
    <cfRule type="cellIs" priority="6" dxfId="0" operator="equal" stopIfTrue="1">
      <formula>"O"</formula>
    </cfRule>
  </conditionalFormatting>
  <conditionalFormatting sqref="E22:AH24 E21:AR21 AR15:AR16 AR12">
    <cfRule type="cellIs" priority="7" dxfId="1" operator="equal" stopIfTrue="1">
      <formula>"M"</formula>
    </cfRule>
    <cfRule type="cellIs" priority="8" dxfId="0" operator="equal" stopIfTrue="1">
      <formula>"O"</formula>
    </cfRule>
  </conditionalFormatting>
  <conditionalFormatting sqref="AR19">
    <cfRule type="cellIs" priority="3" dxfId="1" operator="equal" stopIfTrue="1">
      <formula>"M"</formula>
    </cfRule>
    <cfRule type="cellIs" priority="4" dxfId="0" operator="equal" stopIfTrue="1">
      <formula>"O"</formula>
    </cfRule>
  </conditionalFormatting>
  <conditionalFormatting sqref="AR9">
    <cfRule type="cellIs" priority="1" dxfId="1" operator="equal" stopIfTrue="1">
      <formula>"M"</formula>
    </cfRule>
    <cfRule type="cellIs" priority="2" dxfId="0" operator="equal" stopIfTrue="1">
      <formula>"O"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M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0.28125" style="0" bestFit="1" customWidth="1"/>
    <col min="3" max="3" width="19.00390625" style="0" bestFit="1" customWidth="1"/>
    <col min="4" max="4" width="25.00390625" style="0" bestFit="1" customWidth="1"/>
    <col min="5" max="5" width="12.140625" style="0" bestFit="1" customWidth="1"/>
    <col min="6" max="6" width="11.57421875" style="0" bestFit="1" customWidth="1"/>
    <col min="7" max="7" width="67.7109375" style="0" bestFit="1" customWidth="1"/>
    <col min="8" max="8" width="9.57421875" style="0" bestFit="1" customWidth="1"/>
    <col min="9" max="9" width="22.421875" style="0" bestFit="1" customWidth="1"/>
    <col min="10" max="10" width="8.7109375" style="0" bestFit="1" customWidth="1"/>
    <col min="11" max="11" width="18.28125" style="0" bestFit="1" customWidth="1"/>
    <col min="12" max="12" width="12.28125" style="0" bestFit="1" customWidth="1"/>
    <col min="13" max="13" width="38.00390625" style="0" bestFit="1" customWidth="1"/>
  </cols>
  <sheetData>
    <row r="1" spans="3:13" ht="12.75">
      <c r="C1" t="s">
        <v>38</v>
      </c>
      <c r="D1" t="s">
        <v>39</v>
      </c>
      <c r="E1" t="s">
        <v>40</v>
      </c>
      <c r="F1" t="s">
        <v>41</v>
      </c>
      <c r="G1" t="s">
        <v>55</v>
      </c>
      <c r="H1" t="s">
        <v>56</v>
      </c>
      <c r="I1" t="s">
        <v>57</v>
      </c>
      <c r="J1" t="s">
        <v>58</v>
      </c>
      <c r="K1" t="s">
        <v>59</v>
      </c>
      <c r="L1" t="s">
        <v>60</v>
      </c>
      <c r="M1" t="s">
        <v>61</v>
      </c>
    </row>
    <row r="2" spans="3:13" ht="12.75">
      <c r="C2" t="s">
        <v>7</v>
      </c>
      <c r="D2" t="s">
        <v>8</v>
      </c>
      <c r="E2" t="s">
        <v>9</v>
      </c>
      <c r="F2">
        <v>613117047</v>
      </c>
      <c r="G2" s="20"/>
      <c r="I2" t="s">
        <v>62</v>
      </c>
      <c r="J2">
        <v>1112</v>
      </c>
      <c r="K2" t="s">
        <v>63</v>
      </c>
      <c r="L2">
        <v>1112</v>
      </c>
      <c r="M2" t="s">
        <v>64</v>
      </c>
    </row>
    <row r="3" spans="4:7" ht="12.75">
      <c r="D3" s="20" t="s">
        <v>10</v>
      </c>
      <c r="G3" s="20"/>
    </row>
    <row r="4" spans="3:13" ht="12.75">
      <c r="C4" t="s">
        <v>11</v>
      </c>
      <c r="D4" t="s">
        <v>12</v>
      </c>
      <c r="E4" t="s">
        <v>13</v>
      </c>
      <c r="F4" t="s">
        <v>14</v>
      </c>
      <c r="I4" t="s">
        <v>62</v>
      </c>
      <c r="J4">
        <v>1014</v>
      </c>
      <c r="K4" t="s">
        <v>65</v>
      </c>
      <c r="L4">
        <v>1014</v>
      </c>
      <c r="M4" t="s">
        <v>66</v>
      </c>
    </row>
    <row r="5" spans="3:13" ht="12.75">
      <c r="C5" t="s">
        <v>15</v>
      </c>
      <c r="D5" t="s">
        <v>16</v>
      </c>
      <c r="E5">
        <v>725335133</v>
      </c>
      <c r="F5">
        <v>622730808</v>
      </c>
      <c r="I5" t="s">
        <v>62</v>
      </c>
      <c r="J5">
        <v>1289</v>
      </c>
      <c r="K5" t="s">
        <v>67</v>
      </c>
      <c r="L5">
        <v>1289</v>
      </c>
      <c r="M5" t="s">
        <v>68</v>
      </c>
    </row>
    <row r="6" spans="3:13" ht="12.75">
      <c r="C6" t="s">
        <v>17</v>
      </c>
      <c r="D6" s="20" t="s">
        <v>18</v>
      </c>
      <c r="E6" t="s">
        <v>19</v>
      </c>
      <c r="F6" t="s">
        <v>20</v>
      </c>
      <c r="I6" t="s">
        <v>62</v>
      </c>
      <c r="J6">
        <v>1497</v>
      </c>
      <c r="K6" t="s">
        <v>69</v>
      </c>
      <c r="L6" t="s">
        <v>70</v>
      </c>
      <c r="M6" t="s">
        <v>71</v>
      </c>
    </row>
    <row r="7" spans="3:13" ht="12.75">
      <c r="C7" t="s">
        <v>21</v>
      </c>
      <c r="D7" s="20" t="s">
        <v>22</v>
      </c>
      <c r="E7">
        <v>725126938</v>
      </c>
      <c r="F7">
        <v>653373847</v>
      </c>
      <c r="I7" t="s">
        <v>62</v>
      </c>
      <c r="J7">
        <v>1541</v>
      </c>
      <c r="K7" t="s">
        <v>72</v>
      </c>
      <c r="L7">
        <v>1541</v>
      </c>
      <c r="M7" t="s">
        <v>73</v>
      </c>
    </row>
    <row r="8" spans="3:4" ht="12.75">
      <c r="C8" t="s">
        <v>23</v>
      </c>
      <c r="D8" t="s">
        <v>24</v>
      </c>
    </row>
    <row r="9" spans="3:6" ht="12.75">
      <c r="C9" t="s">
        <v>25</v>
      </c>
      <c r="D9" t="s">
        <v>26</v>
      </c>
      <c r="E9" t="s">
        <v>27</v>
      </c>
      <c r="F9" t="s">
        <v>28</v>
      </c>
    </row>
    <row r="10" spans="3:4" ht="12.75">
      <c r="C10" s="11" t="s">
        <v>29</v>
      </c>
      <c r="D10" s="20" t="s">
        <v>30</v>
      </c>
    </row>
    <row r="11" spans="3:6" ht="12.75">
      <c r="C11" s="11" t="s">
        <v>31</v>
      </c>
      <c r="D11" s="20" t="s">
        <v>32</v>
      </c>
      <c r="E11" s="11" t="s">
        <v>33</v>
      </c>
      <c r="F11" s="11" t="s">
        <v>33</v>
      </c>
    </row>
    <row r="12" spans="3:6" ht="12.75">
      <c r="C12" s="11" t="s">
        <v>34</v>
      </c>
      <c r="D12" s="21" t="s">
        <v>35</v>
      </c>
      <c r="E12" s="22" t="s">
        <v>36</v>
      </c>
      <c r="F12" s="22" t="s">
        <v>36</v>
      </c>
    </row>
    <row r="13" spans="3:5" ht="12.75">
      <c r="C13" s="11" t="s">
        <v>42</v>
      </c>
      <c r="D13" s="20" t="s">
        <v>43</v>
      </c>
      <c r="E13" s="28" t="s">
        <v>44</v>
      </c>
    </row>
    <row r="14" spans="3:6" ht="15">
      <c r="C14" s="29" t="s">
        <v>45</v>
      </c>
      <c r="D14" s="29" t="s">
        <v>46</v>
      </c>
      <c r="E14" s="30" t="s">
        <v>53</v>
      </c>
      <c r="F14" s="29" t="s">
        <v>47</v>
      </c>
    </row>
    <row r="15" spans="3:6" ht="12.75">
      <c r="C15" s="29" t="s">
        <v>48</v>
      </c>
      <c r="D15" s="29" t="s">
        <v>49</v>
      </c>
      <c r="E15" s="29" t="s">
        <v>50</v>
      </c>
      <c r="F15" s="29" t="s">
        <v>47</v>
      </c>
    </row>
    <row r="16" spans="3:6" ht="12.75">
      <c r="C16" s="28" t="s">
        <v>51</v>
      </c>
      <c r="D16" t="s">
        <v>52</v>
      </c>
      <c r="E16" s="28">
        <v>626879589</v>
      </c>
      <c r="F16" s="28">
        <v>626879589</v>
      </c>
    </row>
    <row r="17" spans="3:5" ht="12.75">
      <c r="C17" s="28" t="s">
        <v>54</v>
      </c>
      <c r="D17" t="s">
        <v>74</v>
      </c>
      <c r="E17" s="28"/>
    </row>
    <row r="23" ht="12.75">
      <c r="C23" s="27"/>
    </row>
    <row r="24" ht="12.75">
      <c r="C24" s="7"/>
    </row>
  </sheetData>
  <sheetProtection/>
  <hyperlinks>
    <hyperlink ref="D7" r:id="rId1" display="jwdijkstra@fastmail.fm"/>
    <hyperlink ref="D10" r:id="rId2" display="rm.jongenburger@ziggo.nl"/>
    <hyperlink ref="D6" r:id="rId3" display="jurpiet@telfortglasvezel.nl"/>
    <hyperlink ref="D11" r:id="rId4" display="mariskazijlstra@hotmail.com"/>
    <hyperlink ref="D3" r:id="rId5" display="mailto:inge.weening@gmail.com"/>
    <hyperlink ref="D12" r:id="rId6" display="mailto:jjonker999@gmail.com"/>
    <hyperlink ref="D13" r:id="rId7" display="sandramarco@live.n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Lym</dc:creator>
  <cp:keywords/>
  <dc:description/>
  <cp:lastModifiedBy>Lianne van der Heide</cp:lastModifiedBy>
  <dcterms:created xsi:type="dcterms:W3CDTF">2012-08-14T19:21:00Z</dcterms:created>
  <dcterms:modified xsi:type="dcterms:W3CDTF">2016-08-21T20:35:18Z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